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oud.tabatabaee\AppData\Roaming\Output Messenger\BFAAAA\Received Files\202604\"/>
    </mc:Choice>
  </mc:AlternateContent>
  <xr:revisionPtr revIDLastSave="0" documentId="13_ncr:1_{0BB2D59F-26D1-4566-B518-CF795EBC040D}" xr6:coauthVersionLast="36" xr6:coauthVersionMax="47" xr10:uidLastSave="{00000000-0000-0000-0000-000000000000}"/>
  <bookViews>
    <workbookView xWindow="-120" yWindow="-120" windowWidth="29040" windowHeight="15840" activeTab="1" xr2:uid="{DEE770A4-7829-45E1-85D6-E7DE058203A1}"/>
  </bookViews>
  <sheets>
    <sheet name="Sheet1 (3)" sheetId="3" r:id="rId1"/>
    <sheet name="کاردکس تعدادی ریال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I16" i="3"/>
  <c r="H16" i="3"/>
  <c r="E16" i="3"/>
  <c r="J15" i="3"/>
  <c r="G15" i="3"/>
  <c r="J14" i="3"/>
  <c r="G14" i="3"/>
  <c r="G16" i="3" s="1"/>
  <c r="L10" i="3"/>
  <c r="L11" i="3" s="1"/>
  <c r="L13" i="3" s="1"/>
  <c r="R14" i="3" s="1"/>
  <c r="L14" i="3" s="1"/>
  <c r="J10" i="3"/>
  <c r="G10" i="3"/>
  <c r="E16" i="2"/>
  <c r="R15" i="3" l="1"/>
  <c r="L15" i="3" s="1"/>
  <c r="N15" i="3" s="1"/>
  <c r="N14" i="3"/>
  <c r="M16" i="2"/>
  <c r="I16" i="2"/>
  <c r="H16" i="2"/>
  <c r="J15" i="2"/>
  <c r="G15" i="2"/>
  <c r="J14" i="2"/>
  <c r="G14" i="2"/>
  <c r="L10" i="2"/>
  <c r="J10" i="2"/>
  <c r="G10" i="2"/>
  <c r="N16" i="3" l="1"/>
  <c r="L16" i="3"/>
  <c r="G16" i="2"/>
  <c r="L11" i="2"/>
  <c r="L13" i="2" s="1"/>
  <c r="R14" i="2" s="1"/>
  <c r="L14" i="2" s="1"/>
  <c r="N14" i="2" l="1"/>
  <c r="R15" i="2"/>
  <c r="L15" i="2" s="1"/>
  <c r="N15" i="2" s="1"/>
  <c r="N16" i="2" l="1"/>
  <c r="L16" i="2"/>
</calcChain>
</file>

<file path=xl/sharedStrings.xml><?xml version="1.0" encoding="utf-8"?>
<sst xmlns="http://schemas.openxmlformats.org/spreadsheetml/2006/main" count="78" uniqueCount="32">
  <si>
    <t>ردیف</t>
  </si>
  <si>
    <t xml:space="preserve">تاریخ </t>
  </si>
  <si>
    <t>نوع سند</t>
  </si>
  <si>
    <t>شرح سند</t>
  </si>
  <si>
    <t>وارده</t>
  </si>
  <si>
    <t>صادره</t>
  </si>
  <si>
    <t>موجودی</t>
  </si>
  <si>
    <t>روز/ماه/سال</t>
  </si>
  <si>
    <t xml:space="preserve">تعداد </t>
  </si>
  <si>
    <t xml:space="preserve">نرخ </t>
  </si>
  <si>
    <t>مبلغ</t>
  </si>
  <si>
    <t xml:space="preserve">تعداد پیش از تراکنش </t>
  </si>
  <si>
    <t>تعداد پس از تراکنش</t>
  </si>
  <si>
    <t>Column2</t>
  </si>
  <si>
    <t>Column4</t>
  </si>
  <si>
    <t>Column7</t>
  </si>
  <si>
    <t>حواله</t>
  </si>
  <si>
    <t>رسید</t>
  </si>
  <si>
    <t>1/1/1404</t>
  </si>
  <si>
    <t>مقدار اولیه</t>
  </si>
  <si>
    <t>مقدار اولیه نهایی</t>
  </si>
  <si>
    <t>بهای تمام شده</t>
  </si>
  <si>
    <t>1405/1/1</t>
  </si>
  <si>
    <t xml:space="preserve">مجموع </t>
  </si>
  <si>
    <t>1405/1/2</t>
  </si>
  <si>
    <t>واحد سنجش کالا:</t>
  </si>
  <si>
    <t>نام کالا</t>
  </si>
  <si>
    <t>کد کالا</t>
  </si>
  <si>
    <t>انبار (کارگاه)</t>
  </si>
  <si>
    <t xml:space="preserve">محل کالا در انبار </t>
  </si>
  <si>
    <t>شماره کاردکس</t>
  </si>
  <si>
    <t>توضیحات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</si>
</sst>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IRANSansFaNum"/>
      <family val="2"/>
    </font>
    <font>
      <sz val="11"/>
      <name val="Calibri"/>
      <family val="2"/>
      <scheme val="minor"/>
    </font>
    <font>
      <sz val="14"/>
      <color theme="1"/>
      <name val="IRANSansFaNum"/>
      <family val="2"/>
    </font>
    <font>
      <sz val="14"/>
      <color theme="0"/>
      <name val="IRANSansFaNum"/>
      <family val="2"/>
    </font>
    <font>
      <sz val="14"/>
      <color theme="4"/>
      <name val="IRANSansFaNum"/>
      <family val="2"/>
    </font>
    <font>
      <b/>
      <sz val="14"/>
      <name val="IRANSansFaNum"/>
      <family val="2"/>
    </font>
    <font>
      <b/>
      <sz val="14"/>
      <color theme="0"/>
      <name val="IRANSansFaNum"/>
      <family val="2"/>
    </font>
    <font>
      <b/>
      <sz val="14"/>
      <color rgb="FF7030A0"/>
      <name val="IRANSansFaNum"/>
      <family val="2"/>
    </font>
    <font>
      <sz val="11"/>
      <color theme="1"/>
      <name val="IRANSans"/>
      <family val="1"/>
    </font>
    <font>
      <b/>
      <sz val="11"/>
      <color theme="1"/>
      <name val="IRANSansFaNum"/>
      <family val="2"/>
    </font>
    <font>
      <sz val="11"/>
      <color rgb="FF7030A0"/>
      <name val="Calibri"/>
      <family val="2"/>
      <scheme val="minor"/>
    </font>
    <font>
      <sz val="11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mediumGray">
        <fgColor theme="2"/>
        <bgColor rgb="FF7030A0"/>
      </patternFill>
    </fill>
    <fill>
      <patternFill patternType="mediumGray">
        <fgColor theme="2"/>
        <bgColor theme="8" tint="0.79998168889431442"/>
      </patternFill>
    </fill>
    <fill>
      <patternFill patternType="mediumGray">
        <fgColor theme="2"/>
      </patternFill>
    </fill>
    <fill>
      <patternFill patternType="solid">
        <fgColor rgb="FF7030A0"/>
        <bgColor theme="0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theme="0"/>
      </left>
      <right/>
      <top style="thick">
        <color theme="0"/>
      </top>
      <bottom style="thin">
        <color theme="8" tint="0.39997558519241921"/>
      </bottom>
      <diagonal/>
    </border>
    <border>
      <left/>
      <right/>
      <top style="thick">
        <color theme="0"/>
      </top>
      <bottom style="thin">
        <color theme="8" tint="0.39997558519241921"/>
      </bottom>
      <diagonal/>
    </border>
    <border>
      <left/>
      <right style="thick">
        <color theme="0"/>
      </right>
      <top style="thick">
        <color theme="0"/>
      </top>
      <bottom style="thin">
        <color theme="8" tint="0.39997558519241921"/>
      </bottom>
      <diagonal/>
    </border>
    <border>
      <left style="thick">
        <color theme="0"/>
      </left>
      <right/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thick">
        <color theme="0"/>
      </right>
      <top/>
      <bottom style="thin">
        <color theme="8" tint="0.39997558519241921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textRotation="180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/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1" fillId="5" borderId="0" xfId="0" applyFont="1" applyFill="1" applyProtection="1"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4" fontId="3" fillId="7" borderId="0" xfId="0" applyNumberFormat="1" applyFont="1" applyFill="1" applyAlignment="1" applyProtection="1">
      <alignment horizontal="center" vertical="center"/>
      <protection locked="0"/>
    </xf>
    <xf numFmtId="4" fontId="6" fillId="7" borderId="0" xfId="0" applyNumberFormat="1" applyFont="1" applyFill="1" applyAlignment="1" applyProtection="1">
      <alignment horizontal="center" vertical="center"/>
      <protection locked="0"/>
    </xf>
    <xf numFmtId="0" fontId="1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4" fontId="5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6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4" fillId="8" borderId="2" xfId="0" applyNumberFormat="1" applyFont="1" applyFill="1" applyBorder="1" applyAlignment="1" applyProtection="1">
      <alignment horizontal="center" vertical="center"/>
      <protection locked="0"/>
    </xf>
    <xf numFmtId="2" fontId="4" fillId="8" borderId="0" xfId="0" applyNumberFormat="1" applyFont="1" applyFill="1" applyAlignment="1" applyProtection="1">
      <alignment horizontal="center" vertical="center"/>
      <protection locked="0"/>
    </xf>
    <xf numFmtId="2" fontId="3" fillId="0" borderId="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9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2" fontId="12" fillId="9" borderId="2" xfId="1" applyNumberFormat="1" applyBorder="1" applyAlignment="1" applyProtection="1">
      <alignment horizontal="center" vertical="center"/>
      <protection locked="0"/>
    </xf>
  </cellXfs>
  <cellStyles count="2">
    <cellStyle name="Neutral" xfId="1" builtinId="28"/>
    <cellStyle name="Normal" xfId="0" builtinId="0"/>
  </cellStyles>
  <dxfs count="108">
    <dxf>
      <numFmt numFmtId="4" formatCode="#,##0.0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4" formatCode="#,##0.00"/>
      <fill>
        <patternFill patternType="mediumGray">
          <fgColor theme="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fill>
        <patternFill patternType="mediumGray">
          <fgColor theme="2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180" wrapText="1" indent="0" justifyLastLine="0" shrinkToFit="0" readingOrder="0"/>
      <protection locked="0" hidden="0"/>
    </dxf>
    <dxf>
      <border outline="0">
        <top style="thick">
          <color rgb="FF7030A0"/>
        </top>
      </border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fill>
        <patternFill patternType="mediumGray">
          <fgColor theme="2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IRANSansFaNum"/>
        <family val="2"/>
        <scheme val="none"/>
      </font>
      <alignment horizontal="center" vertical="center" textRotation="180" wrapText="1" indent="0" justifyLastLine="0" shrinkToFit="0" readingOrder="0"/>
      <protection locked="0" hidden="0"/>
    </dxf>
    <dxf>
      <numFmt numFmtId="4" formatCode="#,##0.0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numFmt numFmtId="3" formatCode="#,##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4" formatCode="#,##0.00"/>
      <fill>
        <patternFill patternType="mediumGray">
          <fgColor theme="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numFmt numFmtId="4" formatCode="#,##0.0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numFmt numFmtId="4" formatCode="#,##0.0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IRANSansFaNum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border outline="0">
        <top style="thick">
          <color rgb="FF7030A0"/>
        </top>
      </border>
    </dxf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numFmt numFmtId="3" formatCode="#,##0"/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451840</xdr:colOff>
      <xdr:row>1</xdr:row>
      <xdr:rowOff>76200</xdr:rowOff>
    </xdr:from>
    <xdr:to>
      <xdr:col>12</xdr:col>
      <xdr:colOff>514350</xdr:colOff>
      <xdr:row>6</xdr:row>
      <xdr:rowOff>88982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D838A-5209-43E5-B17C-F6A874F2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742300" y="276225"/>
          <a:ext cx="1472210" cy="1165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451840</xdr:colOff>
      <xdr:row>1</xdr:row>
      <xdr:rowOff>76200</xdr:rowOff>
    </xdr:from>
    <xdr:to>
      <xdr:col>12</xdr:col>
      <xdr:colOff>514350</xdr:colOff>
      <xdr:row>6</xdr:row>
      <xdr:rowOff>88982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0A171-8CEB-40AE-87FD-0F6755B0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742300" y="276225"/>
          <a:ext cx="1472210" cy="11653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A80384-30A2-4C68-90B9-732E9426D0D1}" name="Table223" displayName="Table223" ref="A14:R16" headerRowCount="0" totalsRowCount="1" headerRowDxfId="53" dataDxfId="52" totalsRowDxfId="51" tableBorderDxfId="50">
  <tableColumns count="18">
    <tableColumn id="1" xr3:uid="{4BEFFDD0-C543-4E8E-9800-CEA5FD2ED0C1}" name="Column1" totalsRowLabel="مجموع " dataDxfId="48" totalsRowDxfId="49"/>
    <tableColumn id="2" xr3:uid="{8A7F4DFF-FB9D-45EE-BD2D-F4731267D477}" name="Column2" dataDxfId="46" totalsRowDxfId="47"/>
    <tableColumn id="3" xr3:uid="{9E130F87-98B5-40A5-99D2-E22D08425D6C}" name="Column3" dataDxfId="44" totalsRowDxfId="45"/>
    <tableColumn id="4" xr3:uid="{A763B23B-68EA-45C3-B9B4-0AE6A45C3B87}" name="Column4" dataDxfId="42" totalsRowDxfId="43"/>
    <tableColumn id="5" xr3:uid="{849557EF-0D5F-4200-B263-D53413DFF1CF}" name="Column5" totalsRowFunction="sum" headerRowDxfId="40" dataDxfId="39" totalsRowDxfId="41"/>
    <tableColumn id="6" xr3:uid="{4D5E74DC-D7EB-4707-81F1-02A9A27A05D6}" name="Column6" headerRowDxfId="37" dataDxfId="36" totalsRowDxfId="38"/>
    <tableColumn id="7" xr3:uid="{A106320C-41A0-4414-901C-0E3855B9045D}" name="Column7" totalsRowFunction="min" headerRowDxfId="34" dataDxfId="33" totalsRowDxfId="35">
      <calculatedColumnFormula>Table223[[#This Row],[Column6]]*Table223[[#This Row],[Column5]]</calculatedColumnFormula>
    </tableColumn>
    <tableColumn id="8" xr3:uid="{9129CF68-859C-4083-B2BF-452939598C6B}" name="Column8" totalsRowFunction="sum" headerRowDxfId="31" dataDxfId="30" totalsRowDxfId="32"/>
    <tableColumn id="9" xr3:uid="{0D70E087-18F4-4DF7-9BF0-BEA343D3D206}" name="Column9" totalsRowFunction="sum" headerRowDxfId="28" dataDxfId="27" totalsRowDxfId="29"/>
    <tableColumn id="10" xr3:uid="{5A252E9F-F1D7-4DA9-8854-6C611B5DB0C8}" name="Column10" headerRowDxfId="25" dataDxfId="24" totalsRowDxfId="26">
      <calculatedColumnFormula>Table223[[#This Row],[Column9]]*Table223[[#This Row],[Column8]]</calculatedColumnFormula>
    </tableColumn>
    <tableColumn id="11" xr3:uid="{B5294809-610E-4726-BB02-05DC579B4C9A}" name="Column11" headerRowDxfId="22" dataDxfId="21" totalsRowDxfId="23"/>
    <tableColumn id="12" xr3:uid="{A7ACD324-03F0-4992-86A6-99EEFB2DCE4B}" name="Column12" totalsRowFunction="sum" headerRowDxfId="19" dataDxfId="18" totalsRowDxfId="20">
      <calculatedColumnFormula>IF(Table223[[#This Row],[Column3]]=$S$10, R14-Table223[[#This Row],[Column8]], IF(Table223[[#This Row],[Column3]]=$S$11,R14+Table223[[#This Row],[Column5]]))</calculatedColumnFormula>
    </tableColumn>
    <tableColumn id="13" xr3:uid="{DDB6630C-69AA-4C27-B710-D6A525A46B29}" name="Column13" totalsRowFunction="sum" headerRowDxfId="16" dataDxfId="15" totalsRowDxfId="17"/>
    <tableColumn id="14" xr3:uid="{F89AB1D2-7CA3-44C7-B625-59F9C28E8F26}" name="Column14" totalsRowFunction="sum" headerRowDxfId="13" dataDxfId="12" totalsRowDxfId="14">
      <calculatedColumnFormula>Table223[[#This Row],[Column13]]*Table223[[#This Row],[Column12]]</calculatedColumnFormula>
    </tableColumn>
    <tableColumn id="15" xr3:uid="{AE4B5477-62F6-4036-9F1A-64D539D6BF03}" name="Column15" headerRowDxfId="10" dataDxfId="9" totalsRowDxfId="11"/>
    <tableColumn id="16" xr3:uid="{BD2031FF-4B0C-4DC2-854E-94FAE51A379B}" name="Column16" headerRowDxfId="7" dataDxfId="6" totalsRowDxfId="8"/>
    <tableColumn id="17" xr3:uid="{9E57F284-9D87-449E-82EB-4DAB72C7AE98}" name="Column17" headerRowDxfId="4" dataDxfId="3" totalsRowDxfId="5"/>
    <tableColumn id="18" xr3:uid="{A12A6F5A-641E-4C01-A76D-2985CCDB83A4}" name="Column18" headerRowDxfId="1" dataDxfId="0" totalsRowDxfId="2">
      <calculatedColumnFormula>L13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D075F2-D7A1-45D2-A8C4-B3531BFB9C99}" name="Table22" displayName="Table22" ref="A14:R16" headerRowCount="0" totalsRowCount="1" headerRowDxfId="107" dataDxfId="106" totalsRowDxfId="104" tableBorderDxfId="105">
  <tableColumns count="18">
    <tableColumn id="1" xr3:uid="{5D11048E-A9A7-42D4-BA6D-8AC8AAA660AB}" name="Column1" totalsRowLabel="مجموع " dataDxfId="103" totalsRowDxfId="71"/>
    <tableColumn id="2" xr3:uid="{CC83FE46-7787-4DCA-B6B8-3F4D317E1967}" name="Column2" dataDxfId="102" totalsRowDxfId="70"/>
    <tableColumn id="3" xr3:uid="{26CECBDB-91EE-40CA-98C4-6365F3EACA14}" name="Column3" dataDxfId="101" totalsRowDxfId="69"/>
    <tableColumn id="4" xr3:uid="{C83B707F-0103-4161-A8A1-55EECE16A671}" name="Column4" dataDxfId="100" totalsRowDxfId="68"/>
    <tableColumn id="5" xr3:uid="{A534631C-B3AC-496A-9DC1-CC42DC8943E6}" name="Column5" totalsRowFunction="sum" headerRowDxfId="99" dataDxfId="98" totalsRowDxfId="67"/>
    <tableColumn id="6" xr3:uid="{EF644797-3E31-472E-9004-79576BF44D96}" name="Column6" headerRowDxfId="97" dataDxfId="96" totalsRowDxfId="66"/>
    <tableColumn id="7" xr3:uid="{58C3EF05-8C09-46C0-B5B1-6E33A34AEE76}" name="Column7" totalsRowFunction="min" headerRowDxfId="95" dataDxfId="94" totalsRowDxfId="65">
      <calculatedColumnFormula>Table22[[#This Row],[Column6]]*Table22[[#This Row],[Column5]]</calculatedColumnFormula>
    </tableColumn>
    <tableColumn id="8" xr3:uid="{3B9DE1B2-D4F4-4BED-A9A2-1DAD2687A74F}" name="Column8" totalsRowFunction="sum" headerRowDxfId="93" dataDxfId="92" totalsRowDxfId="64"/>
    <tableColumn id="9" xr3:uid="{E54D1F69-E433-4B0A-B892-9E2BAD8A7F81}" name="Column9" totalsRowFunction="sum" headerRowDxfId="91" dataDxfId="90" totalsRowDxfId="63"/>
    <tableColumn id="10" xr3:uid="{3326BA75-CAE2-4E33-AD4B-C9C075F4C317}" name="Column10" headerRowDxfId="89" dataDxfId="88" totalsRowDxfId="62">
      <calculatedColumnFormula>Table22[[#This Row],[Column9]]*Table22[[#This Row],[Column8]]</calculatedColumnFormula>
    </tableColumn>
    <tableColumn id="11" xr3:uid="{03CF18AC-99E4-4950-AF3D-558FA7FB4984}" name="Column11" headerRowDxfId="87" dataDxfId="86" totalsRowDxfId="61"/>
    <tableColumn id="12" xr3:uid="{75465EAC-F4EB-4C37-9D15-0AB685611C2D}" name="Column12" totalsRowFunction="sum" headerRowDxfId="85" dataDxfId="84" totalsRowDxfId="60">
      <calculatedColumnFormula>IF(Table22[[#This Row],[Column3]]=$S$10, R14-Table22[[#This Row],[Column8]], IF(Table22[[#This Row],[Column3]]=$S$11,R14+Table22[[#This Row],[Column5]]))</calculatedColumnFormula>
    </tableColumn>
    <tableColumn id="13" xr3:uid="{AC7B8CDE-D7AD-4982-BBE2-C4C6B1DC8F11}" name="Column13" totalsRowFunction="sum" headerRowDxfId="83" dataDxfId="82" totalsRowDxfId="59"/>
    <tableColumn id="14" xr3:uid="{9FE53149-7018-45A6-8900-7A628741BC9E}" name="Column14" totalsRowFunction="sum" headerRowDxfId="81" dataDxfId="80" totalsRowDxfId="58">
      <calculatedColumnFormula>Table22[[#This Row],[Column13]]*Table22[[#This Row],[Column12]]</calculatedColumnFormula>
    </tableColumn>
    <tableColumn id="15" xr3:uid="{DAC88343-E4AD-4386-87B6-09F9BC60A706}" name="Column15" headerRowDxfId="79" dataDxfId="78" totalsRowDxfId="57"/>
    <tableColumn id="16" xr3:uid="{8B3EC91F-61C9-4958-B990-B5FBFE6FDA87}" name="Column16" headerRowDxfId="77" dataDxfId="76" totalsRowDxfId="56"/>
    <tableColumn id="17" xr3:uid="{B39F4FD4-C38B-4134-B1BA-FB8E8DFD0B20}" name="Column17" headerRowDxfId="75" dataDxfId="74" totalsRowDxfId="55"/>
    <tableColumn id="18" xr3:uid="{C0ADFF49-8463-47BD-9670-5A69FF7CF431}" name="Column18" headerRowDxfId="73" dataDxfId="72" totalsRowDxfId="54">
      <calculatedColumnFormula>L13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3722-5621-4A63-B2D4-44D38C231AEA}">
  <dimension ref="A1:S17"/>
  <sheetViews>
    <sheetView rightToLeft="1" workbookViewId="0">
      <pane ySplit="9" topLeftCell="A10" activePane="bottomLeft" state="frozen"/>
      <selection pane="bottomLeft" activeCell="C15" sqref="C15"/>
    </sheetView>
  </sheetViews>
  <sheetFormatPr defaultRowHeight="15" x14ac:dyDescent="0.25"/>
  <cols>
    <col min="1" max="1" width="7.7109375" style="1" customWidth="1"/>
    <col min="2" max="2" width="11.7109375" style="1" customWidth="1"/>
    <col min="3" max="3" width="9.28515625" style="1" customWidth="1"/>
    <col min="4" max="4" width="40.85546875" style="1" customWidth="1"/>
    <col min="5" max="5" width="11.85546875" style="1" customWidth="1"/>
    <col min="6" max="6" width="14.140625" style="1" customWidth="1"/>
    <col min="7" max="7" width="11.7109375" customWidth="1"/>
    <col min="8" max="8" width="11.85546875" style="1" customWidth="1"/>
    <col min="9" max="9" width="15" style="1" customWidth="1"/>
    <col min="10" max="10" width="12" customWidth="1"/>
    <col min="11" max="11" width="21.28515625" style="54" customWidth="1"/>
    <col min="12" max="12" width="21.140625" style="1" customWidth="1"/>
    <col min="13" max="13" width="13.7109375" style="1" customWidth="1"/>
    <col min="14" max="14" width="18" customWidth="1"/>
    <col min="15" max="16" width="9.140625" style="1" hidden="1" customWidth="1"/>
    <col min="17" max="17" width="0.140625" style="1" customWidth="1"/>
    <col min="18" max="18" width="12.42578125" style="1" hidden="1" customWidth="1"/>
    <col min="19" max="19" width="9.5703125" style="1" hidden="1" customWidth="1"/>
    <col min="20" max="20" width="9.5703125" style="1" customWidth="1"/>
    <col min="21" max="16384" width="9.140625" style="1"/>
  </cols>
  <sheetData>
    <row r="1" spans="1:19" ht="15.75" thickBot="1" x14ac:dyDescent="0.3">
      <c r="A1" s="38"/>
      <c r="B1" s="38"/>
      <c r="C1" s="38"/>
      <c r="D1" s="38"/>
      <c r="E1" s="38"/>
      <c r="F1" s="38"/>
      <c r="G1" s="39"/>
      <c r="H1" s="38"/>
      <c r="I1" s="38"/>
      <c r="J1" s="39"/>
      <c r="K1" s="47"/>
      <c r="L1" s="38"/>
      <c r="M1" s="38"/>
      <c r="N1" s="39"/>
    </row>
    <row r="2" spans="1:19" ht="20.25" thickTop="1" x14ac:dyDescent="0.5">
      <c r="A2" s="66" t="s">
        <v>26</v>
      </c>
      <c r="B2" s="67"/>
      <c r="C2" s="67"/>
      <c r="D2" s="35"/>
      <c r="E2" s="66" t="s">
        <v>28</v>
      </c>
      <c r="F2" s="67"/>
      <c r="G2" s="72"/>
      <c r="H2" s="72"/>
      <c r="I2" s="72"/>
      <c r="J2" s="73"/>
      <c r="K2" s="61"/>
      <c r="L2" s="60"/>
      <c r="M2" s="60"/>
      <c r="N2" s="60"/>
    </row>
    <row r="3" spans="1:19" ht="19.5" x14ac:dyDescent="0.5">
      <c r="A3" s="68" t="s">
        <v>27</v>
      </c>
      <c r="B3" s="69"/>
      <c r="C3" s="69"/>
      <c r="D3" s="36"/>
      <c r="E3" s="68" t="s">
        <v>29</v>
      </c>
      <c r="F3" s="69"/>
      <c r="G3" s="74"/>
      <c r="H3" s="74"/>
      <c r="I3" s="74"/>
      <c r="J3" s="75"/>
      <c r="K3" s="61"/>
      <c r="L3" s="60"/>
      <c r="M3" s="60"/>
      <c r="N3" s="60"/>
    </row>
    <row r="4" spans="1:19" ht="20.25" thickBot="1" x14ac:dyDescent="0.55000000000000004">
      <c r="A4" s="70" t="s">
        <v>25</v>
      </c>
      <c r="B4" s="71"/>
      <c r="C4" s="71"/>
      <c r="D4" s="37"/>
      <c r="E4" s="70" t="s">
        <v>30</v>
      </c>
      <c r="F4" s="71"/>
      <c r="G4" s="76"/>
      <c r="H4" s="76"/>
      <c r="I4" s="76"/>
      <c r="J4" s="77"/>
      <c r="K4" s="61"/>
      <c r="L4" s="60"/>
      <c r="M4" s="60"/>
      <c r="N4" s="60"/>
    </row>
    <row r="5" spans="1:19" ht="15.75" thickTop="1" x14ac:dyDescent="0.25">
      <c r="A5" s="78" t="s">
        <v>31</v>
      </c>
      <c r="B5" s="79"/>
      <c r="C5" s="82"/>
      <c r="D5" s="82"/>
      <c r="E5" s="82"/>
      <c r="F5" s="82"/>
      <c r="G5" s="82"/>
      <c r="H5" s="82"/>
      <c r="I5" s="82"/>
      <c r="J5" s="83"/>
      <c r="K5" s="61"/>
      <c r="L5" s="60"/>
      <c r="M5" s="60"/>
      <c r="N5" s="60"/>
    </row>
    <row r="6" spans="1:19" x14ac:dyDescent="0.25">
      <c r="A6" s="80"/>
      <c r="B6" s="81"/>
      <c r="C6" s="84"/>
      <c r="D6" s="84"/>
      <c r="E6" s="84"/>
      <c r="F6" s="84"/>
      <c r="G6" s="84"/>
      <c r="H6" s="84"/>
      <c r="I6" s="84"/>
      <c r="J6" s="85"/>
      <c r="K6" s="61"/>
      <c r="L6" s="60"/>
      <c r="M6" s="60"/>
      <c r="N6" s="60"/>
    </row>
    <row r="7" spans="1:19" ht="15.75" thickBot="1" x14ac:dyDescent="0.3">
      <c r="A7" s="80"/>
      <c r="B7" s="81"/>
      <c r="C7" s="84"/>
      <c r="D7" s="84"/>
      <c r="E7" s="84"/>
      <c r="F7" s="84"/>
      <c r="G7" s="84"/>
      <c r="H7" s="84"/>
      <c r="I7" s="84"/>
      <c r="J7" s="85"/>
      <c r="K7" s="61"/>
      <c r="L7" s="60"/>
      <c r="M7" s="60"/>
      <c r="N7" s="60"/>
    </row>
    <row r="8" spans="1:19" s="22" customFormat="1" ht="24.75" thickTop="1" x14ac:dyDescent="0.25">
      <c r="A8" s="40" t="s">
        <v>0</v>
      </c>
      <c r="B8" s="41" t="s">
        <v>1</v>
      </c>
      <c r="C8" s="41" t="s">
        <v>2</v>
      </c>
      <c r="D8" s="42" t="s">
        <v>3</v>
      </c>
      <c r="E8" s="43"/>
      <c r="F8" s="44" t="s">
        <v>4</v>
      </c>
      <c r="G8" s="46" t="s">
        <v>13</v>
      </c>
      <c r="H8" s="44"/>
      <c r="I8" s="44" t="s">
        <v>5</v>
      </c>
      <c r="J8" s="45" t="s">
        <v>14</v>
      </c>
      <c r="K8" s="55"/>
      <c r="L8" s="44"/>
      <c r="M8" s="44" t="s">
        <v>6</v>
      </c>
      <c r="N8" s="45" t="s">
        <v>15</v>
      </c>
    </row>
    <row r="9" spans="1:19" s="4" customFormat="1" ht="20.25" x14ac:dyDescent="0.25">
      <c r="A9" s="31"/>
      <c r="B9" s="32" t="s">
        <v>7</v>
      </c>
      <c r="C9" s="32"/>
      <c r="D9" s="32"/>
      <c r="E9" s="32" t="s">
        <v>8</v>
      </c>
      <c r="F9" s="32" t="s">
        <v>9</v>
      </c>
      <c r="G9" s="33" t="s">
        <v>10</v>
      </c>
      <c r="H9" s="32" t="s">
        <v>8</v>
      </c>
      <c r="I9" s="32" t="s">
        <v>21</v>
      </c>
      <c r="J9" s="33" t="s">
        <v>10</v>
      </c>
      <c r="K9" s="48"/>
      <c r="L9" s="32" t="s">
        <v>12</v>
      </c>
      <c r="M9" s="32" t="s">
        <v>9</v>
      </c>
      <c r="N9" s="34" t="s">
        <v>10</v>
      </c>
      <c r="R9" s="5" t="s">
        <v>11</v>
      </c>
    </row>
    <row r="10" spans="1:19" s="4" customFormat="1" ht="24" x14ac:dyDescent="0.25">
      <c r="A10" s="6"/>
      <c r="B10" s="7" t="s">
        <v>18</v>
      </c>
      <c r="C10" s="7" t="s">
        <v>17</v>
      </c>
      <c r="D10" s="8" t="s">
        <v>19</v>
      </c>
      <c r="E10" s="7"/>
      <c r="F10" s="9">
        <v>0</v>
      </c>
      <c r="G10" s="23">
        <f>F10*E10</f>
        <v>0</v>
      </c>
      <c r="H10" s="7">
        <v>0</v>
      </c>
      <c r="I10" s="9">
        <v>0</v>
      </c>
      <c r="J10" s="23">
        <f>I10*H10</f>
        <v>0</v>
      </c>
      <c r="K10" s="49">
        <v>0</v>
      </c>
      <c r="L10" s="10">
        <f>IF(C10=S10,K10-H10,K10+E10)</f>
        <v>0</v>
      </c>
      <c r="M10" s="7"/>
      <c r="N10" s="29"/>
      <c r="S10" s="4" t="s">
        <v>16</v>
      </c>
    </row>
    <row r="11" spans="1:19" s="4" customFormat="1" ht="19.5" customHeight="1" x14ac:dyDescent="0.25">
      <c r="A11" s="11"/>
      <c r="B11" s="11"/>
      <c r="C11" s="11"/>
      <c r="D11" s="11"/>
      <c r="E11" s="11"/>
      <c r="F11" s="11"/>
      <c r="G11" s="56"/>
      <c r="H11" s="11"/>
      <c r="I11" s="11"/>
      <c r="J11" s="56"/>
      <c r="K11" s="62" t="s">
        <v>20</v>
      </c>
      <c r="L11" s="64">
        <f>L10</f>
        <v>0</v>
      </c>
      <c r="M11" s="11"/>
      <c r="N11" s="56"/>
      <c r="S11" s="4" t="s">
        <v>17</v>
      </c>
    </row>
    <row r="12" spans="1:19" s="4" customFormat="1" ht="19.5" customHeight="1" x14ac:dyDescent="0.25">
      <c r="A12" s="11"/>
      <c r="B12" s="11"/>
      <c r="C12" s="11"/>
      <c r="D12" s="11"/>
      <c r="E12" s="11"/>
      <c r="F12" s="11"/>
      <c r="G12" s="56"/>
      <c r="H12" s="11"/>
      <c r="I12" s="11"/>
      <c r="J12" s="56"/>
      <c r="K12" s="63"/>
      <c r="L12" s="65"/>
      <c r="M12" s="11"/>
      <c r="N12" s="56"/>
    </row>
    <row r="13" spans="1:19" s="4" customFormat="1" ht="24" x14ac:dyDescent="0.25">
      <c r="A13" s="12"/>
      <c r="B13" s="12"/>
      <c r="C13" s="12"/>
      <c r="D13" s="12"/>
      <c r="E13" s="12"/>
      <c r="F13" s="12"/>
      <c r="G13" s="24"/>
      <c r="H13" s="12"/>
      <c r="I13" s="12"/>
      <c r="J13" s="24"/>
      <c r="K13" s="50"/>
      <c r="L13" s="13">
        <f>L11</f>
        <v>0</v>
      </c>
      <c r="M13" s="12"/>
      <c r="N13" s="24"/>
    </row>
    <row r="14" spans="1:19" s="4" customFormat="1" ht="24" x14ac:dyDescent="0.25">
      <c r="A14" s="12">
        <v>1</v>
      </c>
      <c r="B14" s="12" t="s">
        <v>22</v>
      </c>
      <c r="C14" s="12" t="s">
        <v>17</v>
      </c>
      <c r="D14" s="12"/>
      <c r="E14" s="14"/>
      <c r="F14" s="15">
        <v>0</v>
      </c>
      <c r="G14" s="25">
        <f>Table223[[#This Row],[Column6]]*Table223[[#This Row],[Column5]]</f>
        <v>0</v>
      </c>
      <c r="H14" s="14">
        <v>0</v>
      </c>
      <c r="I14" s="15">
        <v>0</v>
      </c>
      <c r="J14" s="25">
        <f>Table223[[#This Row],[Column9]]*Table223[[#This Row],[Column8]]</f>
        <v>0</v>
      </c>
      <c r="K14" s="51"/>
      <c r="L14" s="57">
        <f>IF(Table223[[#This Row],[Column3]]=$S$10, R14-Table223[[#This Row],[Column8]], IF(Table223[[#This Row],[Column3]]=$S$11,R14+Table223[[#This Row],[Column5]]))</f>
        <v>0</v>
      </c>
      <c r="M14" s="15">
        <v>0</v>
      </c>
      <c r="N14" s="25">
        <f>Table223[[#This Row],[Column13]]*Table223[[#This Row],[Column12]]</f>
        <v>0</v>
      </c>
      <c r="O14" s="16"/>
      <c r="P14" s="16"/>
      <c r="Q14" s="16"/>
      <c r="R14" s="17">
        <f>L13</f>
        <v>0</v>
      </c>
    </row>
    <row r="15" spans="1:19" s="4" customFormat="1" ht="24" x14ac:dyDescent="0.25">
      <c r="A15" s="12">
        <v>2</v>
      </c>
      <c r="B15" s="12" t="s">
        <v>24</v>
      </c>
      <c r="C15" s="12" t="s">
        <v>17</v>
      </c>
      <c r="D15" s="12"/>
      <c r="E15" s="14">
        <v>0</v>
      </c>
      <c r="F15" s="15">
        <v>0</v>
      </c>
      <c r="G15" s="25">
        <f>Table223[[#This Row],[Column6]]*Table223[[#This Row],[Column5]]</f>
        <v>0</v>
      </c>
      <c r="H15" s="14"/>
      <c r="I15" s="15"/>
      <c r="J15" s="25">
        <f>Table223[[#This Row],[Column9]]*Table223[[#This Row],[Column8]]</f>
        <v>0</v>
      </c>
      <c r="K15" s="51"/>
      <c r="L15" s="58">
        <f>IF(Table223[[#This Row],[Column3]]=$S$10, R15-Table223[[#This Row],[Column8]], IF(Table223[[#This Row],[Column3]]=$S$11,R15+Table223[[#This Row],[Column5]]))</f>
        <v>0</v>
      </c>
      <c r="M15" s="15"/>
      <c r="N15" s="24">
        <f>Table223[[#This Row],[Column13]]*Table223[[#This Row],[Column12]]</f>
        <v>0</v>
      </c>
      <c r="O15" s="16"/>
      <c r="P15" s="16"/>
      <c r="Q15" s="16"/>
      <c r="R15" s="17">
        <f>L14</f>
        <v>0</v>
      </c>
    </row>
    <row r="16" spans="1:19" s="4" customFormat="1" ht="48.75" x14ac:dyDescent="0.25">
      <c r="A16" s="30" t="s">
        <v>23</v>
      </c>
      <c r="B16" s="18"/>
      <c r="C16" s="18"/>
      <c r="D16" s="18"/>
      <c r="E16" s="19">
        <f>SUBTOTAL(109,Table223[Column5])</f>
        <v>0</v>
      </c>
      <c r="F16" s="18"/>
      <c r="G16" s="26">
        <f>SUBTOTAL(105,Table223[Column7])</f>
        <v>0</v>
      </c>
      <c r="H16" s="19">
        <f>SUBTOTAL(109,Table223[Column8])</f>
        <v>0</v>
      </c>
      <c r="I16" s="20">
        <f>SUBTOTAL(109,Table223[Column9])</f>
        <v>0</v>
      </c>
      <c r="J16" s="28"/>
      <c r="K16" s="52"/>
      <c r="L16" s="59">
        <f>SUBTOTAL(109,Table223[Column12])</f>
        <v>0</v>
      </c>
      <c r="M16" s="20">
        <f>SUBTOTAL(109,Table223[Column13])</f>
        <v>0</v>
      </c>
      <c r="N16" s="26">
        <f>SUBTOTAL(109,Table223[Column14])</f>
        <v>0</v>
      </c>
      <c r="O16" s="21"/>
      <c r="P16" s="21"/>
      <c r="Q16" s="21"/>
      <c r="R16" s="21"/>
    </row>
    <row r="17" spans="1:14" ht="19.5" x14ac:dyDescent="0.5">
      <c r="A17" s="2"/>
      <c r="B17" s="2"/>
      <c r="C17" s="2"/>
      <c r="D17" s="2"/>
      <c r="E17" s="2"/>
      <c r="F17" s="2"/>
      <c r="G17" s="27"/>
      <c r="H17" s="2"/>
      <c r="I17" s="2"/>
      <c r="J17" s="27"/>
      <c r="K17" s="53"/>
      <c r="L17" s="2"/>
      <c r="M17" s="2"/>
      <c r="N17" s="27"/>
    </row>
  </sheetData>
  <dataConsolidate/>
  <mergeCells count="14">
    <mergeCell ref="A5:B7"/>
    <mergeCell ref="C5:J7"/>
    <mergeCell ref="K11:K12"/>
    <mergeCell ref="L11:L12"/>
    <mergeCell ref="A2:C2"/>
    <mergeCell ref="E2:F2"/>
    <mergeCell ref="G2:J2"/>
    <mergeCell ref="K2:N7"/>
    <mergeCell ref="A3:C3"/>
    <mergeCell ref="E3:F3"/>
    <mergeCell ref="G3:J3"/>
    <mergeCell ref="A4:C4"/>
    <mergeCell ref="E4:F4"/>
    <mergeCell ref="G4:J4"/>
  </mergeCells>
  <dataValidations count="1">
    <dataValidation type="list" allowBlank="1" showInputMessage="1" showErrorMessage="1" sqref="C9:C10 C14:C15" xr:uid="{AAD81CB6-4E17-4743-AA36-EA1A489662E1}">
      <formula1>$S$10:$S$11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C175-2EFB-460C-8C44-C627FB33B9E9}">
  <dimension ref="A1:S17"/>
  <sheetViews>
    <sheetView rightToLeft="1" tabSelected="1" workbookViewId="0">
      <pane ySplit="9" topLeftCell="A10" activePane="bottomLeft" state="frozen"/>
      <selection pane="bottomLeft" activeCell="F10" sqref="F10"/>
    </sheetView>
  </sheetViews>
  <sheetFormatPr defaultRowHeight="15" x14ac:dyDescent="0.25"/>
  <cols>
    <col min="1" max="1" width="7.7109375" style="1" customWidth="1"/>
    <col min="2" max="2" width="11.7109375" style="1" customWidth="1"/>
    <col min="3" max="3" width="9.28515625" style="1" customWidth="1"/>
    <col min="4" max="4" width="40.85546875" style="1" customWidth="1"/>
    <col min="5" max="5" width="11.85546875" style="1" customWidth="1"/>
    <col min="6" max="6" width="14.140625" style="1" customWidth="1"/>
    <col min="7" max="7" width="11.7109375" customWidth="1"/>
    <col min="8" max="8" width="11.85546875" style="1" customWidth="1"/>
    <col min="9" max="9" width="15" style="1" customWidth="1"/>
    <col min="10" max="10" width="12" customWidth="1"/>
    <col min="11" max="11" width="21.28515625" style="54" customWidth="1"/>
    <col min="12" max="12" width="21.140625" style="1" customWidth="1"/>
    <col min="13" max="13" width="13.7109375" style="1" customWidth="1"/>
    <col min="14" max="14" width="18" customWidth="1"/>
    <col min="15" max="16" width="9.140625" style="1" hidden="1" customWidth="1"/>
    <col min="17" max="17" width="0.140625" style="1" customWidth="1"/>
    <col min="18" max="18" width="12.42578125" style="1" hidden="1" customWidth="1"/>
    <col min="19" max="19" width="9.5703125" style="1" hidden="1" customWidth="1"/>
    <col min="20" max="20" width="9.5703125" style="1" customWidth="1"/>
    <col min="21" max="16384" width="9.140625" style="1"/>
  </cols>
  <sheetData>
    <row r="1" spans="1:19" ht="15.75" thickBot="1" x14ac:dyDescent="0.3">
      <c r="A1" s="38"/>
      <c r="B1" s="38"/>
      <c r="C1" s="38"/>
      <c r="D1" s="38"/>
      <c r="E1" s="38"/>
      <c r="F1" s="38"/>
      <c r="G1" s="39"/>
      <c r="H1" s="38"/>
      <c r="I1" s="38"/>
      <c r="J1" s="39"/>
      <c r="K1" s="47"/>
      <c r="L1" s="38"/>
      <c r="M1" s="38"/>
      <c r="N1" s="39"/>
    </row>
    <row r="2" spans="1:19" ht="20.25" thickTop="1" x14ac:dyDescent="0.5">
      <c r="A2" s="66" t="s">
        <v>26</v>
      </c>
      <c r="B2" s="67"/>
      <c r="C2" s="67"/>
      <c r="D2" s="35"/>
      <c r="E2" s="66" t="s">
        <v>28</v>
      </c>
      <c r="F2" s="67"/>
      <c r="G2" s="72"/>
      <c r="H2" s="72"/>
      <c r="I2" s="72"/>
      <c r="J2" s="73"/>
      <c r="K2" s="61"/>
      <c r="L2" s="60"/>
      <c r="M2" s="60"/>
      <c r="N2" s="60"/>
    </row>
    <row r="3" spans="1:19" ht="19.5" x14ac:dyDescent="0.5">
      <c r="A3" s="68" t="s">
        <v>27</v>
      </c>
      <c r="B3" s="69"/>
      <c r="C3" s="69"/>
      <c r="D3" s="36"/>
      <c r="E3" s="68" t="s">
        <v>29</v>
      </c>
      <c r="F3" s="69"/>
      <c r="G3" s="74"/>
      <c r="H3" s="74"/>
      <c r="I3" s="74"/>
      <c r="J3" s="75"/>
      <c r="K3" s="61"/>
      <c r="L3" s="60"/>
      <c r="M3" s="60"/>
      <c r="N3" s="60"/>
    </row>
    <row r="4" spans="1:19" ht="20.25" thickBot="1" x14ac:dyDescent="0.55000000000000004">
      <c r="A4" s="70" t="s">
        <v>25</v>
      </c>
      <c r="B4" s="71"/>
      <c r="C4" s="71"/>
      <c r="D4" s="37"/>
      <c r="E4" s="70" t="s">
        <v>30</v>
      </c>
      <c r="F4" s="71"/>
      <c r="G4" s="76"/>
      <c r="H4" s="76"/>
      <c r="I4" s="76"/>
      <c r="J4" s="77"/>
      <c r="K4" s="61"/>
      <c r="L4" s="60"/>
      <c r="M4" s="60"/>
      <c r="N4" s="60"/>
    </row>
    <row r="5" spans="1:19" ht="15.75" thickTop="1" x14ac:dyDescent="0.25">
      <c r="A5" s="78" t="s">
        <v>31</v>
      </c>
      <c r="B5" s="79"/>
      <c r="C5" s="90"/>
      <c r="D5" s="86"/>
      <c r="E5" s="86"/>
      <c r="F5" s="86"/>
      <c r="G5" s="86"/>
      <c r="H5" s="86"/>
      <c r="I5" s="86"/>
      <c r="J5" s="87"/>
      <c r="K5" s="61"/>
      <c r="L5" s="60"/>
      <c r="M5" s="60"/>
      <c r="N5" s="60"/>
    </row>
    <row r="6" spans="1:19" x14ac:dyDescent="0.25">
      <c r="A6" s="80"/>
      <c r="B6" s="81"/>
      <c r="C6" s="88"/>
      <c r="D6" s="88"/>
      <c r="E6" s="88"/>
      <c r="F6" s="88"/>
      <c r="G6" s="88"/>
      <c r="H6" s="88"/>
      <c r="I6" s="88"/>
      <c r="J6" s="89"/>
      <c r="K6" s="61"/>
      <c r="L6" s="60"/>
      <c r="M6" s="60"/>
      <c r="N6" s="60"/>
    </row>
    <row r="7" spans="1:19" ht="15.75" thickBot="1" x14ac:dyDescent="0.3">
      <c r="A7" s="80"/>
      <c r="B7" s="81"/>
      <c r="C7" s="88"/>
      <c r="D7" s="88"/>
      <c r="E7" s="88"/>
      <c r="F7" s="88"/>
      <c r="G7" s="88"/>
      <c r="H7" s="88"/>
      <c r="I7" s="88"/>
      <c r="J7" s="89"/>
      <c r="K7" s="61"/>
      <c r="L7" s="60"/>
      <c r="M7" s="60"/>
      <c r="N7" s="60"/>
    </row>
    <row r="8" spans="1:19" s="22" customFormat="1" ht="24.75" thickTop="1" x14ac:dyDescent="0.25">
      <c r="A8" s="40" t="s">
        <v>0</v>
      </c>
      <c r="B8" s="41" t="s">
        <v>1</v>
      </c>
      <c r="C8" s="41" t="s">
        <v>2</v>
      </c>
      <c r="D8" s="42" t="s">
        <v>3</v>
      </c>
      <c r="E8" s="43"/>
      <c r="F8" s="44" t="s">
        <v>4</v>
      </c>
      <c r="G8" s="46" t="s">
        <v>13</v>
      </c>
      <c r="H8" s="44"/>
      <c r="I8" s="44" t="s">
        <v>5</v>
      </c>
      <c r="J8" s="45" t="s">
        <v>14</v>
      </c>
      <c r="K8" s="55"/>
      <c r="L8" s="44"/>
      <c r="M8" s="44" t="s">
        <v>6</v>
      </c>
      <c r="N8" s="45" t="s">
        <v>15</v>
      </c>
    </row>
    <row r="9" spans="1:19" s="4" customFormat="1" ht="20.25" x14ac:dyDescent="0.25">
      <c r="A9" s="31"/>
      <c r="B9" s="32" t="s">
        <v>7</v>
      </c>
      <c r="C9" s="32"/>
      <c r="D9" s="32"/>
      <c r="E9" s="32" t="s">
        <v>8</v>
      </c>
      <c r="F9" s="32" t="s">
        <v>9</v>
      </c>
      <c r="G9" s="33" t="s">
        <v>10</v>
      </c>
      <c r="H9" s="32" t="s">
        <v>8</v>
      </c>
      <c r="I9" s="32" t="s">
        <v>21</v>
      </c>
      <c r="J9" s="33" t="s">
        <v>10</v>
      </c>
      <c r="K9" s="48"/>
      <c r="L9" s="32" t="s">
        <v>12</v>
      </c>
      <c r="M9" s="32" t="s">
        <v>9</v>
      </c>
      <c r="N9" s="34" t="s">
        <v>10</v>
      </c>
      <c r="R9" s="5" t="s">
        <v>11</v>
      </c>
    </row>
    <row r="10" spans="1:19" s="4" customFormat="1" ht="24" x14ac:dyDescent="0.25">
      <c r="A10" s="6"/>
      <c r="B10" s="7" t="s">
        <v>18</v>
      </c>
      <c r="C10" s="7" t="s">
        <v>17</v>
      </c>
      <c r="D10" s="8" t="s">
        <v>19</v>
      </c>
      <c r="E10" s="91"/>
      <c r="F10" s="9">
        <v>0</v>
      </c>
      <c r="G10" s="23">
        <f>F10*E10</f>
        <v>0</v>
      </c>
      <c r="H10" s="7">
        <v>0</v>
      </c>
      <c r="I10" s="9">
        <v>0</v>
      </c>
      <c r="J10" s="23">
        <f>I10*H10</f>
        <v>0</v>
      </c>
      <c r="K10" s="49">
        <v>0</v>
      </c>
      <c r="L10" s="10">
        <f>IF(C10=S10,K10-H10,K10+E10)</f>
        <v>0</v>
      </c>
      <c r="M10" s="7"/>
      <c r="N10" s="29"/>
      <c r="S10" s="4" t="s">
        <v>16</v>
      </c>
    </row>
    <row r="11" spans="1:19" s="4" customFormat="1" ht="19.5" customHeight="1" x14ac:dyDescent="0.25">
      <c r="A11" s="11"/>
      <c r="B11" s="11"/>
      <c r="C11" s="11"/>
      <c r="D11" s="11"/>
      <c r="E11" s="11"/>
      <c r="F11" s="11"/>
      <c r="G11" s="3"/>
      <c r="H11" s="11"/>
      <c r="I11" s="11"/>
      <c r="J11" s="3"/>
      <c r="K11" s="62" t="s">
        <v>20</v>
      </c>
      <c r="L11" s="64">
        <f>L10</f>
        <v>0</v>
      </c>
      <c r="M11" s="11"/>
      <c r="N11" s="3"/>
      <c r="S11" s="4" t="s">
        <v>17</v>
      </c>
    </row>
    <row r="12" spans="1:19" s="4" customFormat="1" ht="19.5" customHeight="1" x14ac:dyDescent="0.25">
      <c r="A12" s="11"/>
      <c r="B12" s="11"/>
      <c r="C12" s="11"/>
      <c r="D12" s="11"/>
      <c r="E12" s="11"/>
      <c r="F12" s="11"/>
      <c r="G12" s="3"/>
      <c r="H12" s="11"/>
      <c r="I12" s="11"/>
      <c r="J12" s="3"/>
      <c r="K12" s="63"/>
      <c r="L12" s="65"/>
      <c r="M12" s="11"/>
      <c r="N12" s="3"/>
    </row>
    <row r="13" spans="1:19" s="4" customFormat="1" ht="24" x14ac:dyDescent="0.25">
      <c r="A13" s="12"/>
      <c r="B13" s="12"/>
      <c r="C13" s="12"/>
      <c r="D13" s="12"/>
      <c r="E13" s="12"/>
      <c r="F13" s="12"/>
      <c r="G13" s="24"/>
      <c r="H13" s="12"/>
      <c r="I13" s="12"/>
      <c r="J13" s="24"/>
      <c r="K13" s="50"/>
      <c r="L13" s="13">
        <f>L11</f>
        <v>0</v>
      </c>
      <c r="M13" s="12"/>
      <c r="N13" s="24"/>
    </row>
    <row r="14" spans="1:19" s="4" customFormat="1" ht="24" x14ac:dyDescent="0.25">
      <c r="A14" s="12">
        <v>1</v>
      </c>
      <c r="B14" s="12" t="s">
        <v>22</v>
      </c>
      <c r="C14" s="12" t="s">
        <v>17</v>
      </c>
      <c r="D14" s="12"/>
      <c r="E14" s="14"/>
      <c r="F14" s="15">
        <v>0</v>
      </c>
      <c r="G14" s="25">
        <f>Table22[[#This Row],[Column6]]*Table22[[#This Row],[Column5]]</f>
        <v>0</v>
      </c>
      <c r="H14" s="14">
        <v>0</v>
      </c>
      <c r="I14" s="15">
        <v>0</v>
      </c>
      <c r="J14" s="25">
        <f>Table22[[#This Row],[Column9]]*Table22[[#This Row],[Column8]]</f>
        <v>0</v>
      </c>
      <c r="K14" s="51"/>
      <c r="L14" s="57">
        <f>IF(Table22[[#This Row],[Column3]]=$S$10, R14-Table22[[#This Row],[Column8]], IF(Table22[[#This Row],[Column3]]=$S$11,R14+Table22[[#This Row],[Column5]]))</f>
        <v>0</v>
      </c>
      <c r="M14" s="15">
        <v>0</v>
      </c>
      <c r="N14" s="25">
        <f>Table22[[#This Row],[Column13]]*Table22[[#This Row],[Column12]]</f>
        <v>0</v>
      </c>
      <c r="O14" s="16"/>
      <c r="P14" s="16"/>
      <c r="Q14" s="16"/>
      <c r="R14" s="17">
        <f>L13</f>
        <v>0</v>
      </c>
    </row>
    <row r="15" spans="1:19" s="4" customFormat="1" ht="24" x14ac:dyDescent="0.25">
      <c r="A15" s="12">
        <v>2</v>
      </c>
      <c r="B15" s="12" t="s">
        <v>24</v>
      </c>
      <c r="C15" s="12" t="s">
        <v>17</v>
      </c>
      <c r="D15" s="12"/>
      <c r="E15" s="14">
        <v>0</v>
      </c>
      <c r="F15" s="15">
        <v>0</v>
      </c>
      <c r="G15" s="25">
        <f>Table22[[#This Row],[Column6]]*Table22[[#This Row],[Column5]]</f>
        <v>0</v>
      </c>
      <c r="H15" s="14"/>
      <c r="I15" s="15"/>
      <c r="J15" s="25">
        <f>Table22[[#This Row],[Column9]]*Table22[[#This Row],[Column8]]</f>
        <v>0</v>
      </c>
      <c r="K15" s="51"/>
      <c r="L15" s="58">
        <f>IF(Table22[[#This Row],[Column3]]=$S$10, R15-Table22[[#This Row],[Column8]], IF(Table22[[#This Row],[Column3]]=$S$11,R15+Table22[[#This Row],[Column5]]))</f>
        <v>0</v>
      </c>
      <c r="M15" s="15"/>
      <c r="N15" s="24">
        <f>Table22[[#This Row],[Column13]]*Table22[[#This Row],[Column12]]</f>
        <v>0</v>
      </c>
      <c r="O15" s="16"/>
      <c r="P15" s="16"/>
      <c r="Q15" s="16"/>
      <c r="R15" s="17">
        <f>L14</f>
        <v>0</v>
      </c>
    </row>
    <row r="16" spans="1:19" s="4" customFormat="1" ht="48.75" x14ac:dyDescent="0.25">
      <c r="A16" s="30" t="s">
        <v>23</v>
      </c>
      <c r="B16" s="18"/>
      <c r="C16" s="18"/>
      <c r="D16" s="18"/>
      <c r="E16" s="19">
        <f>SUBTOTAL(109,Table22[Column5])</f>
        <v>0</v>
      </c>
      <c r="F16" s="18"/>
      <c r="G16" s="26">
        <f>SUBTOTAL(105,Table22[Column7])</f>
        <v>0</v>
      </c>
      <c r="H16" s="19">
        <f>SUBTOTAL(109,Table22[Column8])</f>
        <v>0</v>
      </c>
      <c r="I16" s="20">
        <f>SUBTOTAL(109,Table22[Column9])</f>
        <v>0</v>
      </c>
      <c r="J16" s="28"/>
      <c r="K16" s="52"/>
      <c r="L16" s="59">
        <f>SUBTOTAL(109,Table22[Column12])</f>
        <v>0</v>
      </c>
      <c r="M16" s="20">
        <f>SUBTOTAL(109,Table22[Column13])</f>
        <v>0</v>
      </c>
      <c r="N16" s="26">
        <f>SUBTOTAL(109,Table22[Column14])</f>
        <v>0</v>
      </c>
      <c r="O16" s="21"/>
      <c r="P16" s="21"/>
      <c r="Q16" s="21"/>
      <c r="R16" s="21"/>
    </row>
    <row r="17" spans="1:14" ht="19.5" x14ac:dyDescent="0.5">
      <c r="A17" s="2"/>
      <c r="B17" s="2"/>
      <c r="C17" s="2"/>
      <c r="D17" s="2"/>
      <c r="E17" s="2"/>
      <c r="F17" s="2"/>
      <c r="G17" s="27"/>
      <c r="H17" s="2"/>
      <c r="I17" s="2"/>
      <c r="J17" s="27"/>
      <c r="K17" s="53"/>
      <c r="L17" s="2"/>
      <c r="M17" s="2"/>
      <c r="N17" s="27"/>
    </row>
  </sheetData>
  <dataConsolidate/>
  <mergeCells count="14">
    <mergeCell ref="C5:J7"/>
    <mergeCell ref="K2:N7"/>
    <mergeCell ref="K11:K12"/>
    <mergeCell ref="L11:L12"/>
    <mergeCell ref="A2:C2"/>
    <mergeCell ref="A3:C3"/>
    <mergeCell ref="A4:C4"/>
    <mergeCell ref="E3:F3"/>
    <mergeCell ref="E2:F2"/>
    <mergeCell ref="E4:F4"/>
    <mergeCell ref="G2:J2"/>
    <mergeCell ref="G3:J3"/>
    <mergeCell ref="G4:J4"/>
    <mergeCell ref="A5:B7"/>
  </mergeCells>
  <dataValidations count="1">
    <dataValidation type="list" allowBlank="1" showInputMessage="1" showErrorMessage="1" sqref="C9:C10 C14:C15" xr:uid="{918CC0D3-478D-49EA-9FEE-1C9A35CA27DF}">
      <formula1>$S$10:$S$11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(3)</vt:lpstr>
      <vt:lpstr>کاردکس تعدادی ریالی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Tabatabaee Masoud</dc:creator>
  <cp:lastModifiedBy>Tabatabaee Masoud</cp:lastModifiedBy>
  <dcterms:created xsi:type="dcterms:W3CDTF">2026-04-08T09:26:27Z</dcterms:created>
  <dcterms:modified xsi:type="dcterms:W3CDTF">2026-04-13T09:06:00Z</dcterms:modified>
</cp:coreProperties>
</file>